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210" windowWidth="9510" windowHeight="6240" activeTab="0"/>
  </bookViews>
  <sheets>
    <sheet name="HI-Int" sheetId="1" r:id="rId1"/>
  </sheets>
  <definedNames/>
  <calcPr fullCalcOnLoad="1"/>
</workbook>
</file>

<file path=xl/sharedStrings.xml><?xml version="1.0" encoding="utf-8"?>
<sst xmlns="http://schemas.openxmlformats.org/spreadsheetml/2006/main" count="76" uniqueCount="37">
  <si>
    <t>PGR</t>
  </si>
  <si>
    <t>No Award</t>
  </si>
  <si>
    <t>UG</t>
  </si>
  <si>
    <t>PGT</t>
  </si>
  <si>
    <t>Social Sciences</t>
  </si>
  <si>
    <t>Science</t>
  </si>
  <si>
    <t>Engineering</t>
  </si>
  <si>
    <t>PG</t>
  </si>
  <si>
    <t>TOTALS</t>
  </si>
  <si>
    <t>First Degree</t>
  </si>
  <si>
    <t>Sub-degree</t>
  </si>
  <si>
    <t>TOTAL</t>
  </si>
  <si>
    <t>FULL TIME</t>
  </si>
  <si>
    <t>UK/ Island</t>
  </si>
  <si>
    <t>EU/  OS</t>
  </si>
  <si>
    <t>Arts</t>
  </si>
  <si>
    <t>Medicine &amp; Health Sciences</t>
  </si>
  <si>
    <t>No Faculty</t>
  </si>
  <si>
    <t>Total full time for Nottingham</t>
  </si>
  <si>
    <t>Malaysia Campus</t>
  </si>
  <si>
    <t>China Campus</t>
  </si>
  <si>
    <t>Total full time for all campuses</t>
  </si>
  <si>
    <t>PART TIME</t>
  </si>
  <si>
    <t>Total part time for Nottingham</t>
  </si>
  <si>
    <t>Total part time for all campuses</t>
  </si>
  <si>
    <t>Total students Nottingham</t>
  </si>
  <si>
    <t>Total students Malaysia</t>
  </si>
  <si>
    <t>Total students China</t>
  </si>
  <si>
    <t>GRAND TOTAL</t>
  </si>
  <si>
    <t>* No Faculty figures only include students on the PG Certificate in Higher Education.</t>
  </si>
  <si>
    <t xml:space="preserve">       Medicine &amp; Health Sciences - 100 part time UK/Island UG No Award (Nursing stand alone credits)</t>
  </si>
  <si>
    <t xml:space="preserve">* Medicine &amp; Health Sciences figures include 3,711 School of Nursing students: 552 full time UK/Island Degree, 21 full time EU/Overseas Degree, 673 part time UK/Island Degree, </t>
  </si>
  <si>
    <t xml:space="preserve">         1,860 full time UK/Island UG Diploma, 82 full time EU/Overseas UG Diploma, 3 part time UK/Island UG Diploma and 520 part time UK/Island UG students taking stand alone credits (no award).</t>
  </si>
  <si>
    <t>* Please note that the above figures include the following estimates of registrations between 2 December 2011 and 31 July 2012:</t>
  </si>
  <si>
    <t>Total Student Registrations at The University of Nottingham 2011/2012 - UK &amp; Non UK</t>
  </si>
  <si>
    <t>2011/2012</t>
  </si>
  <si>
    <t>*  Social Sciences figures include 212 part time undergraduate UK/Island degree students attending courses in Continuing Education.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</si>
</sst>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000000"/>
    <numFmt numFmtId="166" formatCode="[$-809]dd\ mmmm\ yyyy"/>
    <numFmt numFmtId="167" formatCode="m/d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3" fontId="6" fillId="0" borderId="12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3" fontId="6" fillId="0" borderId="13" xfId="0" applyNumberFormat="1" applyFont="1" applyBorder="1" applyAlignment="1">
      <alignment horizontal="right" wrapText="1"/>
    </xf>
    <xf numFmtId="3" fontId="6" fillId="0" borderId="11" xfId="0" applyNumberFormat="1" applyFont="1" applyBorder="1" applyAlignment="1">
      <alignment horizontal="right" wrapText="1"/>
    </xf>
    <xf numFmtId="3" fontId="6" fillId="0" borderId="14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11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3" fontId="6" fillId="0" borderId="2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7" fontId="6" fillId="0" borderId="14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5.7109375" style="6" customWidth="1"/>
    <col min="3" max="3" width="5.140625" style="6" customWidth="1"/>
    <col min="4" max="4" width="6.421875" style="6" customWidth="1"/>
    <col min="5" max="5" width="5.7109375" style="6" customWidth="1"/>
    <col min="6" max="6" width="4.8515625" style="6" customWidth="1"/>
    <col min="7" max="7" width="6.00390625" style="6" customWidth="1"/>
    <col min="8" max="8" width="5.7109375" style="6" customWidth="1"/>
    <col min="9" max="9" width="4.57421875" style="6" customWidth="1"/>
    <col min="10" max="10" width="6.00390625" style="6" customWidth="1"/>
    <col min="11" max="11" width="5.7109375" style="7" customWidth="1"/>
    <col min="12" max="12" width="5.140625" style="7" customWidth="1"/>
    <col min="13" max="13" width="7.28125" style="7" customWidth="1"/>
    <col min="14" max="14" width="5.7109375" style="6" customWidth="1"/>
    <col min="15" max="15" width="5.140625" style="6" customWidth="1"/>
    <col min="16" max="16" width="6.28125" style="6" customWidth="1"/>
    <col min="17" max="17" width="5.57421875" style="6" customWidth="1"/>
    <col min="18" max="18" width="5.140625" style="6" customWidth="1"/>
    <col min="19" max="19" width="6.00390625" style="6" customWidth="1"/>
    <col min="20" max="20" width="5.57421875" style="6" customWidth="1"/>
    <col min="21" max="21" width="4.8515625" style="6" customWidth="1"/>
    <col min="22" max="22" width="6.00390625" style="6" customWidth="1"/>
    <col min="23" max="23" width="5.7109375" style="7" customWidth="1"/>
    <col min="24" max="24" width="5.140625" style="7" customWidth="1"/>
    <col min="25" max="25" width="6.00390625" style="7" customWidth="1"/>
    <col min="26" max="26" width="5.7109375" style="7" customWidth="1"/>
    <col min="27" max="27" width="5.140625" style="7" customWidth="1"/>
    <col min="28" max="28" width="6.57421875" style="7" customWidth="1"/>
  </cols>
  <sheetData>
    <row r="1" spans="1:37" s="5" customFormat="1" ht="20.2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2"/>
      <c r="AD1" s="2"/>
      <c r="AE1" s="2"/>
      <c r="AF1" s="2"/>
      <c r="AG1" s="2"/>
      <c r="AH1" s="2"/>
      <c r="AI1" s="2"/>
      <c r="AJ1" s="2"/>
      <c r="AK1" s="4"/>
    </row>
    <row r="2" ht="14.25" customHeight="1" thickBot="1"/>
    <row r="3" spans="1:28" s="9" customFormat="1" ht="14.25" customHeight="1" thickTop="1">
      <c r="A3" s="8"/>
      <c r="B3" s="61" t="s">
        <v>2</v>
      </c>
      <c r="C3" s="51"/>
      <c r="D3" s="51"/>
      <c r="E3" s="51" t="s">
        <v>2</v>
      </c>
      <c r="F3" s="51"/>
      <c r="G3" s="51"/>
      <c r="H3" s="51" t="s">
        <v>2</v>
      </c>
      <c r="I3" s="51"/>
      <c r="J3" s="51"/>
      <c r="K3" s="51" t="s">
        <v>2</v>
      </c>
      <c r="L3" s="51"/>
      <c r="M3" s="51"/>
      <c r="N3" s="53" t="s">
        <v>3</v>
      </c>
      <c r="O3" s="51"/>
      <c r="P3" s="51"/>
      <c r="Q3" s="51" t="s">
        <v>0</v>
      </c>
      <c r="R3" s="51"/>
      <c r="S3" s="51"/>
      <c r="T3" s="51" t="s">
        <v>7</v>
      </c>
      <c r="U3" s="51"/>
      <c r="V3" s="51"/>
      <c r="W3" s="51" t="s">
        <v>7</v>
      </c>
      <c r="X3" s="51"/>
      <c r="Y3" s="52"/>
      <c r="Z3" s="53" t="s">
        <v>8</v>
      </c>
      <c r="AA3" s="51"/>
      <c r="AB3" s="52"/>
    </row>
    <row r="4" spans="1:28" s="9" customFormat="1" ht="14.25" customHeight="1">
      <c r="A4" s="10"/>
      <c r="B4" s="54" t="s">
        <v>9</v>
      </c>
      <c r="C4" s="55"/>
      <c r="D4" s="55"/>
      <c r="E4" s="54" t="s">
        <v>10</v>
      </c>
      <c r="F4" s="55"/>
      <c r="G4" s="56"/>
      <c r="H4" s="55" t="s">
        <v>1</v>
      </c>
      <c r="I4" s="55"/>
      <c r="J4" s="55"/>
      <c r="K4" s="54" t="s">
        <v>11</v>
      </c>
      <c r="L4" s="55"/>
      <c r="M4" s="55"/>
      <c r="N4" s="11"/>
      <c r="O4" s="12"/>
      <c r="P4" s="12"/>
      <c r="Q4" s="13"/>
      <c r="R4" s="12"/>
      <c r="S4" s="12"/>
      <c r="T4" s="54" t="s">
        <v>1</v>
      </c>
      <c r="U4" s="55"/>
      <c r="V4" s="55"/>
      <c r="W4" s="54" t="s">
        <v>11</v>
      </c>
      <c r="X4" s="55"/>
      <c r="Y4" s="57"/>
      <c r="Z4" s="58" t="s">
        <v>35</v>
      </c>
      <c r="AA4" s="59"/>
      <c r="AB4" s="60"/>
    </row>
    <row r="5" spans="1:28" s="9" customFormat="1" ht="14.25" customHeight="1">
      <c r="A5" s="10"/>
      <c r="B5" s="13"/>
      <c r="C5" s="12"/>
      <c r="D5" s="12"/>
      <c r="E5" s="13"/>
      <c r="F5" s="12"/>
      <c r="G5" s="14"/>
      <c r="H5" s="12"/>
      <c r="I5" s="12"/>
      <c r="J5" s="12"/>
      <c r="K5" s="13"/>
      <c r="L5" s="12"/>
      <c r="M5" s="12"/>
      <c r="N5" s="11"/>
      <c r="O5" s="12"/>
      <c r="P5" s="12"/>
      <c r="Q5" s="13"/>
      <c r="R5" s="12"/>
      <c r="S5" s="12"/>
      <c r="T5" s="13"/>
      <c r="U5" s="12"/>
      <c r="V5" s="12"/>
      <c r="W5" s="13"/>
      <c r="X5" s="12"/>
      <c r="Y5" s="15"/>
      <c r="Z5" s="11"/>
      <c r="AA5" s="12"/>
      <c r="AB5" s="15"/>
    </row>
    <row r="6" spans="1:28" s="22" customFormat="1" ht="21.75" customHeight="1">
      <c r="A6" s="16" t="s">
        <v>12</v>
      </c>
      <c r="B6" s="17" t="s">
        <v>13</v>
      </c>
      <c r="C6" s="18" t="s">
        <v>14</v>
      </c>
      <c r="D6" s="18" t="s">
        <v>11</v>
      </c>
      <c r="E6" s="17" t="s">
        <v>13</v>
      </c>
      <c r="F6" s="18" t="s">
        <v>14</v>
      </c>
      <c r="G6" s="19" t="s">
        <v>11</v>
      </c>
      <c r="H6" s="18" t="s">
        <v>13</v>
      </c>
      <c r="I6" s="18" t="s">
        <v>14</v>
      </c>
      <c r="J6" s="18" t="s">
        <v>11</v>
      </c>
      <c r="K6" s="17" t="s">
        <v>13</v>
      </c>
      <c r="L6" s="18" t="s">
        <v>14</v>
      </c>
      <c r="M6" s="18" t="s">
        <v>11</v>
      </c>
      <c r="N6" s="20" t="s">
        <v>13</v>
      </c>
      <c r="O6" s="18" t="s">
        <v>14</v>
      </c>
      <c r="P6" s="18" t="s">
        <v>11</v>
      </c>
      <c r="Q6" s="17" t="s">
        <v>13</v>
      </c>
      <c r="R6" s="18" t="s">
        <v>14</v>
      </c>
      <c r="S6" s="18" t="s">
        <v>11</v>
      </c>
      <c r="T6" s="17" t="s">
        <v>13</v>
      </c>
      <c r="U6" s="18" t="s">
        <v>14</v>
      </c>
      <c r="V6" s="18" t="s">
        <v>11</v>
      </c>
      <c r="W6" s="17" t="s">
        <v>13</v>
      </c>
      <c r="X6" s="18" t="s">
        <v>14</v>
      </c>
      <c r="Y6" s="21" t="s">
        <v>11</v>
      </c>
      <c r="Z6" s="20" t="s">
        <v>13</v>
      </c>
      <c r="AA6" s="18" t="s">
        <v>14</v>
      </c>
      <c r="AB6" s="21" t="s">
        <v>11</v>
      </c>
    </row>
    <row r="7" spans="1:28" ht="14.25" customHeight="1">
      <c r="A7" s="23" t="s">
        <v>15</v>
      </c>
      <c r="B7" s="24">
        <v>4286</v>
      </c>
      <c r="C7" s="25">
        <v>314</v>
      </c>
      <c r="D7" s="26">
        <f aca="true" t="shared" si="0" ref="D7:D12">SUM(B7:C7)</f>
        <v>4600</v>
      </c>
      <c r="E7" s="24"/>
      <c r="F7" s="25"/>
      <c r="G7" s="27">
        <f aca="true" t="shared" si="1" ref="G7:G12">SUM(E7:F7)</f>
        <v>0</v>
      </c>
      <c r="H7" s="26"/>
      <c r="I7" s="26">
        <v>214</v>
      </c>
      <c r="J7" s="26">
        <f aca="true" t="shared" si="2" ref="J7:J12">SUM(H7:I7)</f>
        <v>214</v>
      </c>
      <c r="K7" s="13">
        <f aca="true" t="shared" si="3" ref="K7:L12">B7+E7+H7</f>
        <v>4286</v>
      </c>
      <c r="L7" s="12">
        <f t="shared" si="3"/>
        <v>528</v>
      </c>
      <c r="M7" s="12">
        <f aca="true" t="shared" si="4" ref="M7:M12">SUM(K7:L7)</f>
        <v>4814</v>
      </c>
      <c r="N7" s="28">
        <v>124</v>
      </c>
      <c r="O7" s="26">
        <v>79</v>
      </c>
      <c r="P7" s="26">
        <f aca="true" t="shared" si="5" ref="P7:P12">SUM(N7:O7)</f>
        <v>203</v>
      </c>
      <c r="Q7" s="24">
        <v>105</v>
      </c>
      <c r="R7" s="26">
        <v>93</v>
      </c>
      <c r="S7" s="26">
        <f aca="true" t="shared" si="6" ref="S7:S12">SUM(Q7:R7)</f>
        <v>198</v>
      </c>
      <c r="T7" s="24"/>
      <c r="U7" s="26">
        <v>11</v>
      </c>
      <c r="V7" s="26">
        <f aca="true" t="shared" si="7" ref="V7:V12">SUM(T7:U7)</f>
        <v>11</v>
      </c>
      <c r="W7" s="13">
        <f aca="true" t="shared" si="8" ref="W7:X12">N7+Q7+T7</f>
        <v>229</v>
      </c>
      <c r="X7" s="12">
        <f t="shared" si="8"/>
        <v>183</v>
      </c>
      <c r="Y7" s="15">
        <f aca="true" t="shared" si="9" ref="Y7:Y12">SUM(W7:X7)</f>
        <v>412</v>
      </c>
      <c r="Z7" s="11">
        <f aca="true" t="shared" si="10" ref="Z7:AA12">K7+W7</f>
        <v>4515</v>
      </c>
      <c r="AA7" s="12">
        <f t="shared" si="10"/>
        <v>711</v>
      </c>
      <c r="AB7" s="15">
        <f aca="true" t="shared" si="11" ref="AB7:AB12">SUM(Z7:AA7)</f>
        <v>5226</v>
      </c>
    </row>
    <row r="8" spans="1:28" ht="14.25" customHeight="1">
      <c r="A8" s="23" t="s">
        <v>4</v>
      </c>
      <c r="B8" s="24">
        <v>3937</v>
      </c>
      <c r="C8" s="25">
        <v>1323</v>
      </c>
      <c r="D8" s="26">
        <f t="shared" si="0"/>
        <v>5260</v>
      </c>
      <c r="E8" s="24"/>
      <c r="F8" s="25"/>
      <c r="G8" s="27">
        <f t="shared" si="1"/>
        <v>0</v>
      </c>
      <c r="H8" s="26"/>
      <c r="I8" s="26">
        <v>204</v>
      </c>
      <c r="J8" s="26">
        <f t="shared" si="2"/>
        <v>204</v>
      </c>
      <c r="K8" s="13">
        <f t="shared" si="3"/>
        <v>3937</v>
      </c>
      <c r="L8" s="12">
        <f t="shared" si="3"/>
        <v>1527</v>
      </c>
      <c r="M8" s="12">
        <f t="shared" si="4"/>
        <v>5464</v>
      </c>
      <c r="N8" s="28">
        <v>699</v>
      </c>
      <c r="O8" s="26">
        <v>976</v>
      </c>
      <c r="P8" s="26">
        <f t="shared" si="5"/>
        <v>1675</v>
      </c>
      <c r="Q8" s="24">
        <v>118</v>
      </c>
      <c r="R8" s="26">
        <v>204</v>
      </c>
      <c r="S8" s="26">
        <f t="shared" si="6"/>
        <v>322</v>
      </c>
      <c r="T8" s="24"/>
      <c r="U8" s="26">
        <v>24</v>
      </c>
      <c r="V8" s="26">
        <f t="shared" si="7"/>
        <v>24</v>
      </c>
      <c r="W8" s="13">
        <f t="shared" si="8"/>
        <v>817</v>
      </c>
      <c r="X8" s="12">
        <f t="shared" si="8"/>
        <v>1204</v>
      </c>
      <c r="Y8" s="15">
        <f t="shared" si="9"/>
        <v>2021</v>
      </c>
      <c r="Z8" s="11">
        <f t="shared" si="10"/>
        <v>4754</v>
      </c>
      <c r="AA8" s="12">
        <f t="shared" si="10"/>
        <v>2731</v>
      </c>
      <c r="AB8" s="15">
        <f t="shared" si="11"/>
        <v>7485</v>
      </c>
    </row>
    <row r="9" spans="1:28" ht="14.25" customHeight="1">
      <c r="A9" s="23" t="s">
        <v>5</v>
      </c>
      <c r="B9" s="24">
        <v>4965</v>
      </c>
      <c r="C9" s="25">
        <v>981</v>
      </c>
      <c r="D9" s="26">
        <f t="shared" si="0"/>
        <v>5946</v>
      </c>
      <c r="E9" s="24"/>
      <c r="F9" s="25"/>
      <c r="G9" s="27">
        <f t="shared" si="1"/>
        <v>0</v>
      </c>
      <c r="H9" s="26"/>
      <c r="I9" s="26">
        <v>53</v>
      </c>
      <c r="J9" s="26">
        <f t="shared" si="2"/>
        <v>53</v>
      </c>
      <c r="K9" s="13">
        <f t="shared" si="3"/>
        <v>4965</v>
      </c>
      <c r="L9" s="12">
        <f t="shared" si="3"/>
        <v>1034</v>
      </c>
      <c r="M9" s="12">
        <f t="shared" si="4"/>
        <v>5999</v>
      </c>
      <c r="N9" s="28">
        <v>54</v>
      </c>
      <c r="O9" s="26">
        <v>260</v>
      </c>
      <c r="P9" s="26">
        <f t="shared" si="5"/>
        <v>314</v>
      </c>
      <c r="Q9" s="24">
        <v>496</v>
      </c>
      <c r="R9" s="26">
        <v>376</v>
      </c>
      <c r="S9" s="26">
        <f t="shared" si="6"/>
        <v>872</v>
      </c>
      <c r="T9" s="24"/>
      <c r="U9" s="26">
        <v>8</v>
      </c>
      <c r="V9" s="26">
        <f t="shared" si="7"/>
        <v>8</v>
      </c>
      <c r="W9" s="13">
        <f t="shared" si="8"/>
        <v>550</v>
      </c>
      <c r="X9" s="12">
        <f t="shared" si="8"/>
        <v>644</v>
      </c>
      <c r="Y9" s="15">
        <f t="shared" si="9"/>
        <v>1194</v>
      </c>
      <c r="Z9" s="11">
        <f t="shared" si="10"/>
        <v>5515</v>
      </c>
      <c r="AA9" s="12">
        <f t="shared" si="10"/>
        <v>1678</v>
      </c>
      <c r="AB9" s="15">
        <f t="shared" si="11"/>
        <v>7193</v>
      </c>
    </row>
    <row r="10" spans="1:28" ht="14.25" customHeight="1">
      <c r="A10" s="23" t="s">
        <v>6</v>
      </c>
      <c r="B10" s="24">
        <v>1884</v>
      </c>
      <c r="C10" s="25">
        <v>1315</v>
      </c>
      <c r="D10" s="26">
        <f t="shared" si="0"/>
        <v>3199</v>
      </c>
      <c r="E10" s="24"/>
      <c r="F10" s="25"/>
      <c r="G10" s="27">
        <f t="shared" si="1"/>
        <v>0</v>
      </c>
      <c r="H10" s="26"/>
      <c r="I10" s="26">
        <v>59</v>
      </c>
      <c r="J10" s="26">
        <f t="shared" si="2"/>
        <v>59</v>
      </c>
      <c r="K10" s="13">
        <f t="shared" si="3"/>
        <v>1884</v>
      </c>
      <c r="L10" s="12">
        <f t="shared" si="3"/>
        <v>1374</v>
      </c>
      <c r="M10" s="12">
        <f t="shared" si="4"/>
        <v>3258</v>
      </c>
      <c r="N10" s="28">
        <v>31</v>
      </c>
      <c r="O10" s="26">
        <v>426</v>
      </c>
      <c r="P10" s="26">
        <f t="shared" si="5"/>
        <v>457</v>
      </c>
      <c r="Q10" s="24">
        <v>142</v>
      </c>
      <c r="R10" s="26">
        <v>301</v>
      </c>
      <c r="S10" s="26">
        <f t="shared" si="6"/>
        <v>443</v>
      </c>
      <c r="T10" s="24"/>
      <c r="U10" s="26">
        <v>4</v>
      </c>
      <c r="V10" s="26">
        <f t="shared" si="7"/>
        <v>4</v>
      </c>
      <c r="W10" s="13">
        <f t="shared" si="8"/>
        <v>173</v>
      </c>
      <c r="X10" s="12">
        <f t="shared" si="8"/>
        <v>731</v>
      </c>
      <c r="Y10" s="15">
        <f t="shared" si="9"/>
        <v>904</v>
      </c>
      <c r="Z10" s="11">
        <f t="shared" si="10"/>
        <v>2057</v>
      </c>
      <c r="AA10" s="12">
        <f t="shared" si="10"/>
        <v>2105</v>
      </c>
      <c r="AB10" s="15">
        <f t="shared" si="11"/>
        <v>4162</v>
      </c>
    </row>
    <row r="11" spans="1:28" ht="14.25" customHeight="1">
      <c r="A11" s="23" t="s">
        <v>16</v>
      </c>
      <c r="B11" s="24">
        <f>1825+552</f>
        <v>2377</v>
      </c>
      <c r="C11" s="25">
        <f>263+21</f>
        <v>284</v>
      </c>
      <c r="D11" s="26">
        <f t="shared" si="0"/>
        <v>2661</v>
      </c>
      <c r="E11" s="24">
        <v>1860</v>
      </c>
      <c r="F11" s="25">
        <v>82</v>
      </c>
      <c r="G11" s="27">
        <f t="shared" si="1"/>
        <v>1942</v>
      </c>
      <c r="H11" s="26"/>
      <c r="I11" s="26">
        <v>25</v>
      </c>
      <c r="J11" s="26">
        <f t="shared" si="2"/>
        <v>25</v>
      </c>
      <c r="K11" s="13">
        <f t="shared" si="3"/>
        <v>4237</v>
      </c>
      <c r="L11" s="12">
        <f t="shared" si="3"/>
        <v>391</v>
      </c>
      <c r="M11" s="12">
        <f t="shared" si="4"/>
        <v>4628</v>
      </c>
      <c r="N11" s="28">
        <v>227</v>
      </c>
      <c r="O11" s="26">
        <v>262</v>
      </c>
      <c r="P11" s="26">
        <f t="shared" si="5"/>
        <v>489</v>
      </c>
      <c r="Q11" s="24">
        <v>311</v>
      </c>
      <c r="R11" s="26">
        <v>290</v>
      </c>
      <c r="S11" s="26">
        <f t="shared" si="6"/>
        <v>601</v>
      </c>
      <c r="T11" s="24">
        <v>25</v>
      </c>
      <c r="U11" s="26">
        <v>3</v>
      </c>
      <c r="V11" s="26">
        <f t="shared" si="7"/>
        <v>28</v>
      </c>
      <c r="W11" s="13">
        <f t="shared" si="8"/>
        <v>563</v>
      </c>
      <c r="X11" s="12">
        <f t="shared" si="8"/>
        <v>555</v>
      </c>
      <c r="Y11" s="15">
        <f t="shared" si="9"/>
        <v>1118</v>
      </c>
      <c r="Z11" s="11">
        <f t="shared" si="10"/>
        <v>4800</v>
      </c>
      <c r="AA11" s="12">
        <f t="shared" si="10"/>
        <v>946</v>
      </c>
      <c r="AB11" s="15">
        <f t="shared" si="11"/>
        <v>5746</v>
      </c>
    </row>
    <row r="12" spans="1:28" ht="14.25" customHeight="1">
      <c r="A12" s="23" t="s">
        <v>17</v>
      </c>
      <c r="B12" s="24"/>
      <c r="C12" s="25"/>
      <c r="D12" s="26">
        <f t="shared" si="0"/>
        <v>0</v>
      </c>
      <c r="E12" s="24"/>
      <c r="F12" s="25"/>
      <c r="G12" s="27">
        <f t="shared" si="1"/>
        <v>0</v>
      </c>
      <c r="H12" s="26"/>
      <c r="I12" s="26"/>
      <c r="J12" s="26">
        <f t="shared" si="2"/>
        <v>0</v>
      </c>
      <c r="K12" s="13">
        <f t="shared" si="3"/>
        <v>0</v>
      </c>
      <c r="L12" s="12">
        <f t="shared" si="3"/>
        <v>0</v>
      </c>
      <c r="M12" s="12">
        <f t="shared" si="4"/>
        <v>0</v>
      </c>
      <c r="N12" s="28"/>
      <c r="O12" s="26"/>
      <c r="P12" s="26">
        <f t="shared" si="5"/>
        <v>0</v>
      </c>
      <c r="Q12" s="24"/>
      <c r="R12" s="26"/>
      <c r="S12" s="26">
        <f t="shared" si="6"/>
        <v>0</v>
      </c>
      <c r="T12" s="24"/>
      <c r="U12" s="26"/>
      <c r="V12" s="26">
        <f t="shared" si="7"/>
        <v>0</v>
      </c>
      <c r="W12" s="13">
        <f t="shared" si="8"/>
        <v>0</v>
      </c>
      <c r="X12" s="12">
        <f t="shared" si="8"/>
        <v>0</v>
      </c>
      <c r="Y12" s="15">
        <f t="shared" si="9"/>
        <v>0</v>
      </c>
      <c r="Z12" s="11">
        <f t="shared" si="10"/>
        <v>0</v>
      </c>
      <c r="AA12" s="12">
        <f t="shared" si="10"/>
        <v>0</v>
      </c>
      <c r="AB12" s="15">
        <f t="shared" si="11"/>
        <v>0</v>
      </c>
    </row>
    <row r="13" spans="1:28" ht="14.25" customHeight="1">
      <c r="A13" s="23"/>
      <c r="B13" s="24"/>
      <c r="C13" s="25"/>
      <c r="D13" s="26"/>
      <c r="E13" s="24"/>
      <c r="F13" s="25"/>
      <c r="G13" s="27"/>
      <c r="H13" s="26"/>
      <c r="I13" s="26"/>
      <c r="J13" s="26"/>
      <c r="K13" s="13"/>
      <c r="L13" s="12"/>
      <c r="M13" s="12"/>
      <c r="N13" s="28"/>
      <c r="O13" s="26"/>
      <c r="P13" s="26"/>
      <c r="Q13" s="24"/>
      <c r="R13" s="26"/>
      <c r="S13" s="26"/>
      <c r="T13" s="24"/>
      <c r="U13" s="26"/>
      <c r="V13" s="26"/>
      <c r="W13" s="13"/>
      <c r="X13" s="12"/>
      <c r="Y13" s="15"/>
      <c r="Z13" s="11"/>
      <c r="AA13" s="12"/>
      <c r="AB13" s="15"/>
    </row>
    <row r="14" spans="1:28" s="9" customFormat="1" ht="14.25" customHeight="1">
      <c r="A14" s="10" t="s">
        <v>18</v>
      </c>
      <c r="B14" s="13">
        <f aca="true" t="shared" si="12" ref="B14:AB14">SUM(B7:B12)</f>
        <v>17449</v>
      </c>
      <c r="C14" s="29">
        <f t="shared" si="12"/>
        <v>4217</v>
      </c>
      <c r="D14" s="12">
        <f t="shared" si="12"/>
        <v>21666</v>
      </c>
      <c r="E14" s="13">
        <f t="shared" si="12"/>
        <v>1860</v>
      </c>
      <c r="F14" s="29">
        <f t="shared" si="12"/>
        <v>82</v>
      </c>
      <c r="G14" s="14">
        <f t="shared" si="12"/>
        <v>1942</v>
      </c>
      <c r="H14" s="12">
        <f t="shared" si="12"/>
        <v>0</v>
      </c>
      <c r="I14" s="12">
        <f t="shared" si="12"/>
        <v>555</v>
      </c>
      <c r="J14" s="12">
        <f t="shared" si="12"/>
        <v>555</v>
      </c>
      <c r="K14" s="13">
        <f t="shared" si="12"/>
        <v>19309</v>
      </c>
      <c r="L14" s="12">
        <f t="shared" si="12"/>
        <v>4854</v>
      </c>
      <c r="M14" s="12">
        <f t="shared" si="12"/>
        <v>24163</v>
      </c>
      <c r="N14" s="11">
        <f t="shared" si="12"/>
        <v>1135</v>
      </c>
      <c r="O14" s="12">
        <f t="shared" si="12"/>
        <v>2003</v>
      </c>
      <c r="P14" s="12">
        <f t="shared" si="12"/>
        <v>3138</v>
      </c>
      <c r="Q14" s="13">
        <f t="shared" si="12"/>
        <v>1172</v>
      </c>
      <c r="R14" s="12">
        <f t="shared" si="12"/>
        <v>1264</v>
      </c>
      <c r="S14" s="12">
        <f t="shared" si="12"/>
        <v>2436</v>
      </c>
      <c r="T14" s="13">
        <f t="shared" si="12"/>
        <v>25</v>
      </c>
      <c r="U14" s="12">
        <f t="shared" si="12"/>
        <v>50</v>
      </c>
      <c r="V14" s="12">
        <f t="shared" si="12"/>
        <v>75</v>
      </c>
      <c r="W14" s="13">
        <f t="shared" si="12"/>
        <v>2332</v>
      </c>
      <c r="X14" s="12">
        <f t="shared" si="12"/>
        <v>3317</v>
      </c>
      <c r="Y14" s="15">
        <f t="shared" si="12"/>
        <v>5649</v>
      </c>
      <c r="Z14" s="11">
        <f t="shared" si="12"/>
        <v>21641</v>
      </c>
      <c r="AA14" s="12">
        <f t="shared" si="12"/>
        <v>8171</v>
      </c>
      <c r="AB14" s="15">
        <f t="shared" si="12"/>
        <v>29812</v>
      </c>
    </row>
    <row r="15" spans="1:28" ht="14.25" customHeight="1">
      <c r="A15" s="23"/>
      <c r="B15" s="24"/>
      <c r="C15" s="25"/>
      <c r="D15" s="26"/>
      <c r="E15" s="24"/>
      <c r="F15" s="25"/>
      <c r="G15" s="27"/>
      <c r="H15" s="26"/>
      <c r="I15" s="26"/>
      <c r="J15" s="26"/>
      <c r="K15" s="13"/>
      <c r="L15" s="12"/>
      <c r="M15" s="12"/>
      <c r="N15" s="28"/>
      <c r="O15" s="26"/>
      <c r="P15" s="26"/>
      <c r="Q15" s="24"/>
      <c r="R15" s="26"/>
      <c r="S15" s="26"/>
      <c r="T15" s="24"/>
      <c r="U15" s="26"/>
      <c r="V15" s="26"/>
      <c r="W15" s="13"/>
      <c r="X15" s="12"/>
      <c r="Y15" s="15"/>
      <c r="Z15" s="11"/>
      <c r="AA15" s="12"/>
      <c r="AB15" s="15"/>
    </row>
    <row r="16" spans="1:28" ht="14.25" customHeight="1">
      <c r="A16" s="23" t="s">
        <v>19</v>
      </c>
      <c r="B16" s="30"/>
      <c r="C16" s="31"/>
      <c r="D16" s="12">
        <v>2529</v>
      </c>
      <c r="E16" s="30"/>
      <c r="F16" s="31"/>
      <c r="G16" s="12">
        <v>559</v>
      </c>
      <c r="H16" s="30"/>
      <c r="I16" s="31"/>
      <c r="J16" s="12"/>
      <c r="K16" s="30"/>
      <c r="L16" s="31"/>
      <c r="M16" s="29">
        <f>D16+G16+J16</f>
        <v>3088</v>
      </c>
      <c r="N16" s="32"/>
      <c r="O16" s="31"/>
      <c r="P16" s="12">
        <v>350</v>
      </c>
      <c r="Q16" s="30"/>
      <c r="R16" s="31"/>
      <c r="S16" s="12">
        <v>200</v>
      </c>
      <c r="T16" s="30"/>
      <c r="U16" s="31"/>
      <c r="V16" s="33"/>
      <c r="W16" s="30"/>
      <c r="X16" s="31"/>
      <c r="Y16" s="29">
        <f>P16+S16+V16</f>
        <v>550</v>
      </c>
      <c r="Z16" s="32"/>
      <c r="AA16" s="31"/>
      <c r="AB16" s="34">
        <f>M16+Y16</f>
        <v>3638</v>
      </c>
    </row>
    <row r="17" spans="1:28" s="35" customFormat="1" ht="14.25" customHeight="1">
      <c r="A17" s="23" t="s">
        <v>20</v>
      </c>
      <c r="B17" s="30"/>
      <c r="C17" s="31"/>
      <c r="D17" s="12">
        <v>4351</v>
      </c>
      <c r="E17" s="30"/>
      <c r="F17" s="31"/>
      <c r="G17" s="12"/>
      <c r="H17" s="30"/>
      <c r="I17" s="31"/>
      <c r="J17" s="12"/>
      <c r="K17" s="30"/>
      <c r="L17" s="31"/>
      <c r="M17" s="29">
        <f>D17+G17+J17</f>
        <v>4351</v>
      </c>
      <c r="N17" s="32"/>
      <c r="O17" s="31"/>
      <c r="P17" s="12">
        <v>382</v>
      </c>
      <c r="Q17" s="30"/>
      <c r="R17" s="31"/>
      <c r="S17" s="12">
        <v>35</v>
      </c>
      <c r="T17" s="30"/>
      <c r="U17" s="31"/>
      <c r="V17" s="33"/>
      <c r="W17" s="30"/>
      <c r="X17" s="31"/>
      <c r="Y17" s="29">
        <f>P17+S17+V17</f>
        <v>417</v>
      </c>
      <c r="Z17" s="32"/>
      <c r="AA17" s="31"/>
      <c r="AB17" s="34">
        <f>M17+Y17</f>
        <v>4768</v>
      </c>
    </row>
    <row r="18" spans="1:28" ht="14.25" customHeight="1">
      <c r="A18" s="23"/>
      <c r="B18" s="24"/>
      <c r="C18" s="26"/>
      <c r="D18" s="26"/>
      <c r="E18" s="24"/>
      <c r="F18" s="26"/>
      <c r="G18" s="27"/>
      <c r="H18" s="26"/>
      <c r="I18" s="26"/>
      <c r="J18" s="26"/>
      <c r="K18" s="13"/>
      <c r="L18" s="12"/>
      <c r="M18" s="12"/>
      <c r="N18" s="28"/>
      <c r="O18" s="26"/>
      <c r="P18" s="26"/>
      <c r="Q18" s="24"/>
      <c r="R18" s="26"/>
      <c r="S18" s="26"/>
      <c r="T18" s="24"/>
      <c r="U18" s="26"/>
      <c r="V18" s="26"/>
      <c r="W18" s="13"/>
      <c r="X18" s="12"/>
      <c r="Y18" s="15"/>
      <c r="Z18" s="11"/>
      <c r="AA18" s="12"/>
      <c r="AB18" s="15"/>
    </row>
    <row r="19" spans="1:28" s="9" customFormat="1" ht="14.25" customHeight="1">
      <c r="A19" s="10" t="s">
        <v>21</v>
      </c>
      <c r="B19" s="36"/>
      <c r="C19" s="29"/>
      <c r="D19" s="29">
        <f>SUM(D14:D18)</f>
        <v>28546</v>
      </c>
      <c r="E19" s="36"/>
      <c r="F19" s="29"/>
      <c r="G19" s="37">
        <f>SUM(G14:G18)</f>
        <v>2501</v>
      </c>
      <c r="H19" s="29"/>
      <c r="I19" s="29"/>
      <c r="J19" s="29">
        <f>SUM(J14:J18)</f>
        <v>555</v>
      </c>
      <c r="K19" s="36"/>
      <c r="L19" s="29"/>
      <c r="M19" s="29">
        <f>SUM(M14:M18)</f>
        <v>31602</v>
      </c>
      <c r="N19" s="38"/>
      <c r="O19" s="29"/>
      <c r="P19" s="29">
        <f>SUM(P14:P18)</f>
        <v>3870</v>
      </c>
      <c r="Q19" s="36"/>
      <c r="R19" s="29"/>
      <c r="S19" s="29">
        <f>SUM(S14:S18)</f>
        <v>2671</v>
      </c>
      <c r="T19" s="36"/>
      <c r="U19" s="29"/>
      <c r="V19" s="29">
        <f>SUM(V14:V18)</f>
        <v>75</v>
      </c>
      <c r="W19" s="36"/>
      <c r="X19" s="29"/>
      <c r="Y19" s="34">
        <f>SUM(Y14:Y18)</f>
        <v>6616</v>
      </c>
      <c r="Z19" s="38"/>
      <c r="AA19" s="29"/>
      <c r="AB19" s="34">
        <f>SUM(AB14:AB18)</f>
        <v>38218</v>
      </c>
    </row>
    <row r="20" spans="1:28" ht="14.25" customHeight="1">
      <c r="A20" s="23"/>
      <c r="B20" s="24"/>
      <c r="C20" s="26"/>
      <c r="D20" s="26"/>
      <c r="E20" s="24"/>
      <c r="F20" s="26"/>
      <c r="G20" s="27"/>
      <c r="H20" s="26"/>
      <c r="I20" s="26"/>
      <c r="J20" s="26"/>
      <c r="K20" s="13"/>
      <c r="L20" s="12"/>
      <c r="M20" s="12"/>
      <c r="N20" s="28"/>
      <c r="O20" s="26"/>
      <c r="P20" s="26"/>
      <c r="Q20" s="24"/>
      <c r="R20" s="26"/>
      <c r="S20" s="26"/>
      <c r="T20" s="24"/>
      <c r="U20" s="26"/>
      <c r="V20" s="26"/>
      <c r="W20" s="13"/>
      <c r="X20" s="12"/>
      <c r="Y20" s="15"/>
      <c r="Z20" s="11"/>
      <c r="AA20" s="12"/>
      <c r="AB20" s="15"/>
    </row>
    <row r="21" spans="1:28" s="9" customFormat="1" ht="14.25" customHeight="1">
      <c r="A21" s="10" t="s">
        <v>22</v>
      </c>
      <c r="B21" s="13"/>
      <c r="C21" s="12"/>
      <c r="D21" s="12"/>
      <c r="E21" s="13"/>
      <c r="F21" s="12"/>
      <c r="G21" s="14"/>
      <c r="H21" s="12"/>
      <c r="I21" s="12"/>
      <c r="J21" s="12"/>
      <c r="K21" s="13"/>
      <c r="L21" s="12"/>
      <c r="M21" s="12"/>
      <c r="N21" s="11"/>
      <c r="O21" s="12"/>
      <c r="P21" s="12"/>
      <c r="Q21" s="13"/>
      <c r="R21" s="12"/>
      <c r="S21" s="12"/>
      <c r="T21" s="13"/>
      <c r="U21" s="12"/>
      <c r="V21" s="12"/>
      <c r="W21" s="13"/>
      <c r="X21" s="12"/>
      <c r="Y21" s="15"/>
      <c r="Z21" s="11"/>
      <c r="AA21" s="12"/>
      <c r="AB21" s="15"/>
    </row>
    <row r="22" spans="1:28" ht="14.25" customHeight="1">
      <c r="A22" s="23" t="s">
        <v>15</v>
      </c>
      <c r="B22" s="24">
        <v>13</v>
      </c>
      <c r="C22" s="26"/>
      <c r="D22" s="26">
        <f aca="true" t="shared" si="13" ref="D22:D27">SUM(B22:C22)</f>
        <v>13</v>
      </c>
      <c r="E22" s="24"/>
      <c r="F22" s="26"/>
      <c r="G22" s="27">
        <f aca="true" t="shared" si="14" ref="G22:G27">SUM(E22:F22)</f>
        <v>0</v>
      </c>
      <c r="H22" s="26"/>
      <c r="I22" s="26"/>
      <c r="J22" s="27">
        <f aca="true" t="shared" si="15" ref="J22:J27">SUM(H22:I22)</f>
        <v>0</v>
      </c>
      <c r="K22" s="13">
        <f aca="true" t="shared" si="16" ref="K22:L27">B22+E22+H22</f>
        <v>13</v>
      </c>
      <c r="L22" s="12">
        <f t="shared" si="16"/>
        <v>0</v>
      </c>
      <c r="M22" s="12">
        <f aca="true" t="shared" si="17" ref="M22:M27">SUM(K22:L22)</f>
        <v>13</v>
      </c>
      <c r="N22" s="28">
        <v>139</v>
      </c>
      <c r="O22" s="26">
        <v>115</v>
      </c>
      <c r="P22" s="26">
        <f aca="true" t="shared" si="18" ref="P22:P27">SUM(N22:O22)</f>
        <v>254</v>
      </c>
      <c r="Q22" s="24">
        <v>65</v>
      </c>
      <c r="R22" s="26">
        <v>20</v>
      </c>
      <c r="S22" s="26">
        <f aca="true" t="shared" si="19" ref="S22:S27">SUM(Q22:R22)</f>
        <v>85</v>
      </c>
      <c r="T22" s="24">
        <v>3</v>
      </c>
      <c r="U22" s="26">
        <v>3</v>
      </c>
      <c r="V22" s="26">
        <f aca="true" t="shared" si="20" ref="V22:V27">SUM(T22:U22)</f>
        <v>6</v>
      </c>
      <c r="W22" s="13">
        <f aca="true" t="shared" si="21" ref="W22:X27">N22+Q22+T22</f>
        <v>207</v>
      </c>
      <c r="X22" s="12">
        <f t="shared" si="21"/>
        <v>138</v>
      </c>
      <c r="Y22" s="15">
        <f aca="true" t="shared" si="22" ref="Y22:Y27">SUM(W22:X22)</f>
        <v>345</v>
      </c>
      <c r="Z22" s="11">
        <f aca="true" t="shared" si="23" ref="Z22:AA27">K22+W22</f>
        <v>220</v>
      </c>
      <c r="AA22" s="12">
        <f t="shared" si="23"/>
        <v>138</v>
      </c>
      <c r="AB22" s="15">
        <f aca="true" t="shared" si="24" ref="AB22:AB27">SUM(Z22:AA22)</f>
        <v>358</v>
      </c>
    </row>
    <row r="23" spans="1:28" ht="14.25" customHeight="1">
      <c r="A23" s="23" t="s">
        <v>4</v>
      </c>
      <c r="B23" s="24">
        <f>3+212</f>
        <v>215</v>
      </c>
      <c r="C23" s="26"/>
      <c r="D23" s="26">
        <f t="shared" si="13"/>
        <v>215</v>
      </c>
      <c r="E23" s="24"/>
      <c r="F23" s="26"/>
      <c r="G23" s="27">
        <f t="shared" si="14"/>
        <v>0</v>
      </c>
      <c r="H23" s="26">
        <v>1</v>
      </c>
      <c r="I23" s="26">
        <v>8</v>
      </c>
      <c r="J23" s="27">
        <f t="shared" si="15"/>
        <v>9</v>
      </c>
      <c r="K23" s="13">
        <f t="shared" si="16"/>
        <v>216</v>
      </c>
      <c r="L23" s="12">
        <f t="shared" si="16"/>
        <v>8</v>
      </c>
      <c r="M23" s="12">
        <f t="shared" si="17"/>
        <v>224</v>
      </c>
      <c r="N23" s="28">
        <v>650</v>
      </c>
      <c r="O23" s="26">
        <v>508</v>
      </c>
      <c r="P23" s="26">
        <f t="shared" si="18"/>
        <v>1158</v>
      </c>
      <c r="Q23" s="24">
        <v>106</v>
      </c>
      <c r="R23" s="26">
        <v>97</v>
      </c>
      <c r="S23" s="26">
        <f t="shared" si="19"/>
        <v>203</v>
      </c>
      <c r="T23" s="24"/>
      <c r="U23" s="26">
        <v>1</v>
      </c>
      <c r="V23" s="26">
        <f t="shared" si="20"/>
        <v>1</v>
      </c>
      <c r="W23" s="13">
        <f t="shared" si="21"/>
        <v>756</v>
      </c>
      <c r="X23" s="12">
        <f t="shared" si="21"/>
        <v>606</v>
      </c>
      <c r="Y23" s="15">
        <f t="shared" si="22"/>
        <v>1362</v>
      </c>
      <c r="Z23" s="11">
        <f t="shared" si="23"/>
        <v>972</v>
      </c>
      <c r="AA23" s="12">
        <f t="shared" si="23"/>
        <v>614</v>
      </c>
      <c r="AB23" s="15">
        <f t="shared" si="24"/>
        <v>1586</v>
      </c>
    </row>
    <row r="24" spans="1:28" ht="14.25" customHeight="1">
      <c r="A24" s="23" t="s">
        <v>5</v>
      </c>
      <c r="B24" s="24">
        <v>17</v>
      </c>
      <c r="C24" s="26"/>
      <c r="D24" s="26">
        <f t="shared" si="13"/>
        <v>17</v>
      </c>
      <c r="E24" s="24"/>
      <c r="F24" s="26"/>
      <c r="G24" s="27">
        <f t="shared" si="14"/>
        <v>0</v>
      </c>
      <c r="H24" s="26">
        <v>1</v>
      </c>
      <c r="I24" s="26"/>
      <c r="J24" s="27">
        <f t="shared" si="15"/>
        <v>1</v>
      </c>
      <c r="K24" s="13">
        <f t="shared" si="16"/>
        <v>18</v>
      </c>
      <c r="L24" s="12">
        <f t="shared" si="16"/>
        <v>0</v>
      </c>
      <c r="M24" s="12">
        <f t="shared" si="17"/>
        <v>18</v>
      </c>
      <c r="N24" s="28">
        <v>35</v>
      </c>
      <c r="O24" s="26">
        <v>25</v>
      </c>
      <c r="P24" s="26">
        <f t="shared" si="18"/>
        <v>60</v>
      </c>
      <c r="Q24" s="24">
        <v>22</v>
      </c>
      <c r="R24" s="26">
        <v>5</v>
      </c>
      <c r="S24" s="26">
        <f t="shared" si="19"/>
        <v>27</v>
      </c>
      <c r="T24" s="24">
        <v>20</v>
      </c>
      <c r="U24" s="26">
        <v>5</v>
      </c>
      <c r="V24" s="26">
        <f t="shared" si="20"/>
        <v>25</v>
      </c>
      <c r="W24" s="13">
        <f t="shared" si="21"/>
        <v>77</v>
      </c>
      <c r="X24" s="12">
        <f t="shared" si="21"/>
        <v>35</v>
      </c>
      <c r="Y24" s="15">
        <f t="shared" si="22"/>
        <v>112</v>
      </c>
      <c r="Z24" s="11">
        <f t="shared" si="23"/>
        <v>95</v>
      </c>
      <c r="AA24" s="12">
        <f t="shared" si="23"/>
        <v>35</v>
      </c>
      <c r="AB24" s="15">
        <f t="shared" si="24"/>
        <v>130</v>
      </c>
    </row>
    <row r="25" spans="1:28" ht="14.25" customHeight="1">
      <c r="A25" s="23" t="s">
        <v>6</v>
      </c>
      <c r="B25" s="24">
        <v>2</v>
      </c>
      <c r="C25" s="26"/>
      <c r="D25" s="26">
        <f t="shared" si="13"/>
        <v>2</v>
      </c>
      <c r="E25" s="24"/>
      <c r="F25" s="26"/>
      <c r="G25" s="27">
        <f t="shared" si="14"/>
        <v>0</v>
      </c>
      <c r="H25" s="26"/>
      <c r="I25" s="26"/>
      <c r="J25" s="27">
        <f t="shared" si="15"/>
        <v>0</v>
      </c>
      <c r="K25" s="13">
        <f t="shared" si="16"/>
        <v>2</v>
      </c>
      <c r="L25" s="12">
        <f t="shared" si="16"/>
        <v>0</v>
      </c>
      <c r="M25" s="12">
        <f t="shared" si="17"/>
        <v>2</v>
      </c>
      <c r="N25" s="28">
        <v>81</v>
      </c>
      <c r="O25" s="26">
        <v>68</v>
      </c>
      <c r="P25" s="26">
        <f t="shared" si="18"/>
        <v>149</v>
      </c>
      <c r="Q25" s="24">
        <v>20</v>
      </c>
      <c r="R25" s="26">
        <v>15</v>
      </c>
      <c r="S25" s="26">
        <f t="shared" si="19"/>
        <v>35</v>
      </c>
      <c r="T25" s="24">
        <v>13</v>
      </c>
      <c r="U25" s="26"/>
      <c r="V25" s="26">
        <f t="shared" si="20"/>
        <v>13</v>
      </c>
      <c r="W25" s="13">
        <f t="shared" si="21"/>
        <v>114</v>
      </c>
      <c r="X25" s="12">
        <f t="shared" si="21"/>
        <v>83</v>
      </c>
      <c r="Y25" s="15">
        <f t="shared" si="22"/>
        <v>197</v>
      </c>
      <c r="Z25" s="11">
        <f t="shared" si="23"/>
        <v>116</v>
      </c>
      <c r="AA25" s="12">
        <f t="shared" si="23"/>
        <v>83</v>
      </c>
      <c r="AB25" s="15">
        <f t="shared" si="24"/>
        <v>199</v>
      </c>
    </row>
    <row r="26" spans="1:28" ht="14.25" customHeight="1">
      <c r="A26" s="23" t="s">
        <v>16</v>
      </c>
      <c r="B26" s="24">
        <f>1+673</f>
        <v>674</v>
      </c>
      <c r="C26" s="26"/>
      <c r="D26" s="26">
        <f t="shared" si="13"/>
        <v>674</v>
      </c>
      <c r="E26" s="24">
        <v>3</v>
      </c>
      <c r="F26" s="26"/>
      <c r="G26" s="27">
        <f t="shared" si="14"/>
        <v>3</v>
      </c>
      <c r="H26" s="26">
        <v>520</v>
      </c>
      <c r="I26" s="26"/>
      <c r="J26" s="27">
        <f t="shared" si="15"/>
        <v>520</v>
      </c>
      <c r="K26" s="13">
        <f t="shared" si="16"/>
        <v>1197</v>
      </c>
      <c r="L26" s="12">
        <f t="shared" si="16"/>
        <v>0</v>
      </c>
      <c r="M26" s="12">
        <f t="shared" si="17"/>
        <v>1197</v>
      </c>
      <c r="N26" s="28">
        <v>434</v>
      </c>
      <c r="O26" s="26">
        <v>37</v>
      </c>
      <c r="P26" s="26">
        <f t="shared" si="18"/>
        <v>471</v>
      </c>
      <c r="Q26" s="24">
        <v>111</v>
      </c>
      <c r="R26" s="26">
        <v>11</v>
      </c>
      <c r="S26" s="26">
        <f t="shared" si="19"/>
        <v>122</v>
      </c>
      <c r="T26" s="24">
        <v>16</v>
      </c>
      <c r="U26" s="26"/>
      <c r="V26" s="26">
        <f t="shared" si="20"/>
        <v>16</v>
      </c>
      <c r="W26" s="13">
        <f t="shared" si="21"/>
        <v>561</v>
      </c>
      <c r="X26" s="12">
        <f t="shared" si="21"/>
        <v>48</v>
      </c>
      <c r="Y26" s="15">
        <f t="shared" si="22"/>
        <v>609</v>
      </c>
      <c r="Z26" s="11">
        <f t="shared" si="23"/>
        <v>1758</v>
      </c>
      <c r="AA26" s="12">
        <f t="shared" si="23"/>
        <v>48</v>
      </c>
      <c r="AB26" s="15">
        <f t="shared" si="24"/>
        <v>1806</v>
      </c>
    </row>
    <row r="27" spans="1:28" ht="14.25" customHeight="1">
      <c r="A27" s="23" t="s">
        <v>17</v>
      </c>
      <c r="B27" s="24"/>
      <c r="C27" s="26"/>
      <c r="D27" s="26">
        <f t="shared" si="13"/>
        <v>0</v>
      </c>
      <c r="E27" s="24"/>
      <c r="F27" s="26"/>
      <c r="G27" s="27">
        <f t="shared" si="14"/>
        <v>0</v>
      </c>
      <c r="H27" s="26"/>
      <c r="I27" s="26"/>
      <c r="J27" s="27">
        <f t="shared" si="15"/>
        <v>0</v>
      </c>
      <c r="K27" s="13">
        <f t="shared" si="16"/>
        <v>0</v>
      </c>
      <c r="L27" s="12">
        <f t="shared" si="16"/>
        <v>0</v>
      </c>
      <c r="M27" s="12">
        <f t="shared" si="17"/>
        <v>0</v>
      </c>
      <c r="N27" s="28"/>
      <c r="O27" s="26"/>
      <c r="P27" s="26">
        <f t="shared" si="18"/>
        <v>0</v>
      </c>
      <c r="Q27" s="24"/>
      <c r="R27" s="26"/>
      <c r="S27" s="26">
        <f t="shared" si="19"/>
        <v>0</v>
      </c>
      <c r="T27" s="24">
        <v>185</v>
      </c>
      <c r="U27" s="26"/>
      <c r="V27" s="26">
        <f t="shared" si="20"/>
        <v>185</v>
      </c>
      <c r="W27" s="13">
        <f t="shared" si="21"/>
        <v>185</v>
      </c>
      <c r="X27" s="12">
        <f t="shared" si="21"/>
        <v>0</v>
      </c>
      <c r="Y27" s="15">
        <f t="shared" si="22"/>
        <v>185</v>
      </c>
      <c r="Z27" s="11">
        <f t="shared" si="23"/>
        <v>185</v>
      </c>
      <c r="AA27" s="12">
        <f t="shared" si="23"/>
        <v>0</v>
      </c>
      <c r="AB27" s="15">
        <f t="shared" si="24"/>
        <v>185</v>
      </c>
    </row>
    <row r="28" spans="1:28" ht="14.25" customHeight="1">
      <c r="A28" s="23"/>
      <c r="B28" s="24"/>
      <c r="C28" s="26"/>
      <c r="D28" s="26"/>
      <c r="E28" s="24"/>
      <c r="F28" s="26"/>
      <c r="G28" s="27"/>
      <c r="H28" s="26"/>
      <c r="I28" s="26"/>
      <c r="J28" s="27"/>
      <c r="K28" s="13"/>
      <c r="L28" s="12"/>
      <c r="M28" s="12"/>
      <c r="N28" s="28"/>
      <c r="O28" s="26"/>
      <c r="P28" s="26"/>
      <c r="Q28" s="24"/>
      <c r="R28" s="26"/>
      <c r="S28" s="26"/>
      <c r="T28" s="24"/>
      <c r="U28" s="26"/>
      <c r="V28" s="26"/>
      <c r="W28" s="13"/>
      <c r="X28" s="12"/>
      <c r="Y28" s="15"/>
      <c r="Z28" s="11"/>
      <c r="AA28" s="12"/>
      <c r="AB28" s="15"/>
    </row>
    <row r="29" spans="1:28" s="9" customFormat="1" ht="14.25" customHeight="1">
      <c r="A29" s="10" t="s">
        <v>23</v>
      </c>
      <c r="B29" s="13">
        <f aca="true" t="shared" si="25" ref="B29:AB29">SUM(B22:B28)</f>
        <v>921</v>
      </c>
      <c r="C29" s="12">
        <f t="shared" si="25"/>
        <v>0</v>
      </c>
      <c r="D29" s="12">
        <f t="shared" si="25"/>
        <v>921</v>
      </c>
      <c r="E29" s="13">
        <f t="shared" si="25"/>
        <v>3</v>
      </c>
      <c r="F29" s="12">
        <f t="shared" si="25"/>
        <v>0</v>
      </c>
      <c r="G29" s="14">
        <f t="shared" si="25"/>
        <v>3</v>
      </c>
      <c r="H29" s="12">
        <f t="shared" si="25"/>
        <v>522</v>
      </c>
      <c r="I29" s="12">
        <f t="shared" si="25"/>
        <v>8</v>
      </c>
      <c r="J29" s="14">
        <f t="shared" si="25"/>
        <v>530</v>
      </c>
      <c r="K29" s="13">
        <f t="shared" si="25"/>
        <v>1446</v>
      </c>
      <c r="L29" s="12">
        <f t="shared" si="25"/>
        <v>8</v>
      </c>
      <c r="M29" s="12">
        <f t="shared" si="25"/>
        <v>1454</v>
      </c>
      <c r="N29" s="11">
        <f t="shared" si="25"/>
        <v>1339</v>
      </c>
      <c r="O29" s="12">
        <f t="shared" si="25"/>
        <v>753</v>
      </c>
      <c r="P29" s="12">
        <f t="shared" si="25"/>
        <v>2092</v>
      </c>
      <c r="Q29" s="13">
        <f t="shared" si="25"/>
        <v>324</v>
      </c>
      <c r="R29" s="12">
        <f t="shared" si="25"/>
        <v>148</v>
      </c>
      <c r="S29" s="12">
        <f t="shared" si="25"/>
        <v>472</v>
      </c>
      <c r="T29" s="13">
        <f t="shared" si="25"/>
        <v>237</v>
      </c>
      <c r="U29" s="12">
        <f t="shared" si="25"/>
        <v>9</v>
      </c>
      <c r="V29" s="12">
        <f t="shared" si="25"/>
        <v>246</v>
      </c>
      <c r="W29" s="13">
        <f t="shared" si="25"/>
        <v>1900</v>
      </c>
      <c r="X29" s="12">
        <f t="shared" si="25"/>
        <v>910</v>
      </c>
      <c r="Y29" s="15">
        <f t="shared" si="25"/>
        <v>2810</v>
      </c>
      <c r="Z29" s="11">
        <f t="shared" si="25"/>
        <v>3346</v>
      </c>
      <c r="AA29" s="12">
        <f t="shared" si="25"/>
        <v>918</v>
      </c>
      <c r="AB29" s="15">
        <f t="shared" si="25"/>
        <v>4264</v>
      </c>
    </row>
    <row r="30" spans="1:28" ht="14.25" customHeight="1">
      <c r="A30" s="23"/>
      <c r="B30" s="24"/>
      <c r="C30" s="26"/>
      <c r="D30" s="26"/>
      <c r="E30" s="24"/>
      <c r="F30" s="26"/>
      <c r="G30" s="27"/>
      <c r="H30" s="26"/>
      <c r="I30" s="26"/>
      <c r="J30" s="27"/>
      <c r="K30" s="13"/>
      <c r="L30" s="12"/>
      <c r="M30" s="12"/>
      <c r="N30" s="28"/>
      <c r="O30" s="26"/>
      <c r="P30" s="26"/>
      <c r="Q30" s="24"/>
      <c r="R30" s="26"/>
      <c r="S30" s="26"/>
      <c r="T30" s="24"/>
      <c r="U30" s="26"/>
      <c r="V30" s="26"/>
      <c r="W30" s="13"/>
      <c r="X30" s="12"/>
      <c r="Y30" s="15"/>
      <c r="Z30" s="11"/>
      <c r="AA30" s="12"/>
      <c r="AB30" s="15"/>
    </row>
    <row r="31" spans="1:28" ht="14.25" customHeight="1">
      <c r="A31" s="23" t="s">
        <v>19</v>
      </c>
      <c r="B31" s="30"/>
      <c r="C31" s="31"/>
      <c r="D31" s="33"/>
      <c r="E31" s="30"/>
      <c r="F31" s="31"/>
      <c r="G31" s="33"/>
      <c r="H31" s="30"/>
      <c r="I31" s="31"/>
      <c r="J31" s="33"/>
      <c r="K31" s="30"/>
      <c r="L31" s="31"/>
      <c r="M31" s="29">
        <f>D31+G31+J31</f>
        <v>0</v>
      </c>
      <c r="N31" s="32"/>
      <c r="O31" s="31"/>
      <c r="P31" s="12">
        <v>173</v>
      </c>
      <c r="Q31" s="30"/>
      <c r="R31" s="31"/>
      <c r="S31" s="12">
        <v>58</v>
      </c>
      <c r="T31" s="30"/>
      <c r="U31" s="31"/>
      <c r="V31" s="33"/>
      <c r="W31" s="30"/>
      <c r="X31" s="31"/>
      <c r="Y31" s="29">
        <f>P31+S31+V31</f>
        <v>231</v>
      </c>
      <c r="Z31" s="32"/>
      <c r="AA31" s="31"/>
      <c r="AB31" s="34">
        <f>M31+Y31</f>
        <v>231</v>
      </c>
    </row>
    <row r="32" spans="1:28" s="35" customFormat="1" ht="14.25" customHeight="1">
      <c r="A32" s="23" t="s">
        <v>20</v>
      </c>
      <c r="B32" s="30"/>
      <c r="C32" s="31"/>
      <c r="D32" s="33"/>
      <c r="E32" s="30"/>
      <c r="F32" s="31"/>
      <c r="G32" s="33"/>
      <c r="H32" s="30"/>
      <c r="I32" s="31"/>
      <c r="J32" s="33"/>
      <c r="K32" s="30"/>
      <c r="L32" s="31"/>
      <c r="M32" s="29">
        <f>D32+G32+J32</f>
        <v>0</v>
      </c>
      <c r="N32" s="32"/>
      <c r="O32" s="31"/>
      <c r="P32" s="12">
        <v>36</v>
      </c>
      <c r="Q32" s="30"/>
      <c r="R32" s="31"/>
      <c r="S32" s="12">
        <v>28</v>
      </c>
      <c r="T32" s="30"/>
      <c r="U32" s="31"/>
      <c r="V32" s="33"/>
      <c r="W32" s="30"/>
      <c r="X32" s="31"/>
      <c r="Y32" s="29">
        <f>P32+S32+V32</f>
        <v>64</v>
      </c>
      <c r="Z32" s="32"/>
      <c r="AA32" s="31"/>
      <c r="AB32" s="34">
        <f>M32+Y32</f>
        <v>64</v>
      </c>
    </row>
    <row r="33" spans="1:28" ht="14.25" customHeight="1">
      <c r="A33" s="23"/>
      <c r="B33" s="24"/>
      <c r="C33" s="26"/>
      <c r="D33" s="26"/>
      <c r="E33" s="24"/>
      <c r="F33" s="26"/>
      <c r="G33" s="27"/>
      <c r="H33" s="26"/>
      <c r="I33" s="26"/>
      <c r="J33" s="27"/>
      <c r="K33" s="13"/>
      <c r="L33" s="12"/>
      <c r="M33" s="12"/>
      <c r="N33" s="28"/>
      <c r="O33" s="26"/>
      <c r="P33" s="26"/>
      <c r="Q33" s="24"/>
      <c r="R33" s="26"/>
      <c r="S33" s="26"/>
      <c r="T33" s="24"/>
      <c r="U33" s="26"/>
      <c r="V33" s="26"/>
      <c r="W33" s="13"/>
      <c r="X33" s="12"/>
      <c r="Y33" s="15"/>
      <c r="Z33" s="11"/>
      <c r="AA33" s="12"/>
      <c r="AB33" s="15"/>
    </row>
    <row r="34" spans="1:28" s="9" customFormat="1" ht="14.25" customHeight="1">
      <c r="A34" s="10" t="s">
        <v>24</v>
      </c>
      <c r="B34" s="13"/>
      <c r="C34" s="29"/>
      <c r="D34" s="29">
        <f>SUM(D29:D33)</f>
        <v>921</v>
      </c>
      <c r="E34" s="13"/>
      <c r="F34" s="29"/>
      <c r="G34" s="14">
        <f>SUM(G29:G33)</f>
        <v>3</v>
      </c>
      <c r="H34" s="12"/>
      <c r="I34" s="29"/>
      <c r="J34" s="12">
        <f>SUM(J29:J33)</f>
        <v>530</v>
      </c>
      <c r="K34" s="13"/>
      <c r="L34" s="29"/>
      <c r="M34" s="12">
        <f>SUM(M29:M33)</f>
        <v>1454</v>
      </c>
      <c r="N34" s="11"/>
      <c r="O34" s="29"/>
      <c r="P34" s="12">
        <f>SUM(P29:P33)</f>
        <v>2301</v>
      </c>
      <c r="Q34" s="13"/>
      <c r="R34" s="29"/>
      <c r="S34" s="12">
        <f>SUM(S29:S33)</f>
        <v>558</v>
      </c>
      <c r="T34" s="13"/>
      <c r="U34" s="29"/>
      <c r="V34" s="12">
        <f>SUM(V29:V33)</f>
        <v>246</v>
      </c>
      <c r="W34" s="13"/>
      <c r="X34" s="29"/>
      <c r="Y34" s="15">
        <f>SUM(Y29:Y33)</f>
        <v>3105</v>
      </c>
      <c r="Z34" s="11"/>
      <c r="AA34" s="29"/>
      <c r="AB34" s="15">
        <f>SUM(AB29:AB33)</f>
        <v>4559</v>
      </c>
    </row>
    <row r="35" spans="1:28" s="9" customFormat="1" ht="14.25" customHeight="1">
      <c r="A35" s="10"/>
      <c r="B35" s="13"/>
      <c r="C35" s="29"/>
      <c r="D35" s="12"/>
      <c r="E35" s="13"/>
      <c r="F35" s="29"/>
      <c r="G35" s="14"/>
      <c r="H35" s="12"/>
      <c r="I35" s="29"/>
      <c r="J35" s="12"/>
      <c r="K35" s="13"/>
      <c r="L35" s="29"/>
      <c r="M35" s="12"/>
      <c r="N35" s="11"/>
      <c r="O35" s="29"/>
      <c r="P35" s="12"/>
      <c r="Q35" s="13"/>
      <c r="R35" s="29"/>
      <c r="S35" s="12"/>
      <c r="T35" s="13"/>
      <c r="U35" s="29"/>
      <c r="V35" s="12"/>
      <c r="W35" s="13"/>
      <c r="X35" s="29"/>
      <c r="Y35" s="15"/>
      <c r="Z35" s="11"/>
      <c r="AA35" s="29"/>
      <c r="AB35" s="15"/>
    </row>
    <row r="36" spans="1:28" s="9" customFormat="1" ht="14.25" customHeight="1">
      <c r="A36" s="10" t="s">
        <v>25</v>
      </c>
      <c r="B36" s="13">
        <f aca="true" t="shared" si="26" ref="B36:AB36">B14+B29</f>
        <v>18370</v>
      </c>
      <c r="C36" s="29">
        <f t="shared" si="26"/>
        <v>4217</v>
      </c>
      <c r="D36" s="12">
        <f t="shared" si="26"/>
        <v>22587</v>
      </c>
      <c r="E36" s="13">
        <f t="shared" si="26"/>
        <v>1863</v>
      </c>
      <c r="F36" s="29">
        <f t="shared" si="26"/>
        <v>82</v>
      </c>
      <c r="G36" s="14">
        <f t="shared" si="26"/>
        <v>1945</v>
      </c>
      <c r="H36" s="12">
        <f t="shared" si="26"/>
        <v>522</v>
      </c>
      <c r="I36" s="29">
        <f t="shared" si="26"/>
        <v>563</v>
      </c>
      <c r="J36" s="12">
        <f t="shared" si="26"/>
        <v>1085</v>
      </c>
      <c r="K36" s="13">
        <f t="shared" si="26"/>
        <v>20755</v>
      </c>
      <c r="L36" s="29">
        <f t="shared" si="26"/>
        <v>4862</v>
      </c>
      <c r="M36" s="12">
        <f t="shared" si="26"/>
        <v>25617</v>
      </c>
      <c r="N36" s="11">
        <f t="shared" si="26"/>
        <v>2474</v>
      </c>
      <c r="O36" s="29">
        <f t="shared" si="26"/>
        <v>2756</v>
      </c>
      <c r="P36" s="12">
        <f t="shared" si="26"/>
        <v>5230</v>
      </c>
      <c r="Q36" s="13">
        <f t="shared" si="26"/>
        <v>1496</v>
      </c>
      <c r="R36" s="29">
        <f t="shared" si="26"/>
        <v>1412</v>
      </c>
      <c r="S36" s="12">
        <f t="shared" si="26"/>
        <v>2908</v>
      </c>
      <c r="T36" s="13">
        <f t="shared" si="26"/>
        <v>262</v>
      </c>
      <c r="U36" s="29">
        <f t="shared" si="26"/>
        <v>59</v>
      </c>
      <c r="V36" s="12">
        <f t="shared" si="26"/>
        <v>321</v>
      </c>
      <c r="W36" s="13">
        <f t="shared" si="26"/>
        <v>4232</v>
      </c>
      <c r="X36" s="29">
        <f t="shared" si="26"/>
        <v>4227</v>
      </c>
      <c r="Y36" s="15">
        <f t="shared" si="26"/>
        <v>8459</v>
      </c>
      <c r="Z36" s="11">
        <f t="shared" si="26"/>
        <v>24987</v>
      </c>
      <c r="AA36" s="29">
        <f t="shared" si="26"/>
        <v>9089</v>
      </c>
      <c r="AB36" s="15">
        <f t="shared" si="26"/>
        <v>34076</v>
      </c>
    </row>
    <row r="37" spans="1:28" s="9" customFormat="1" ht="14.25" customHeight="1">
      <c r="A37" s="10" t="s">
        <v>26</v>
      </c>
      <c r="B37" s="30"/>
      <c r="C37" s="31"/>
      <c r="D37" s="29">
        <f>D16+D31</f>
        <v>2529</v>
      </c>
      <c r="E37" s="30"/>
      <c r="F37" s="31"/>
      <c r="G37" s="29">
        <f>G16+G31</f>
        <v>559</v>
      </c>
      <c r="H37" s="30"/>
      <c r="I37" s="31"/>
      <c r="J37" s="29">
        <f>J16+J31</f>
        <v>0</v>
      </c>
      <c r="K37" s="30"/>
      <c r="L37" s="31"/>
      <c r="M37" s="12">
        <f>M16+M31</f>
        <v>3088</v>
      </c>
      <c r="N37" s="32"/>
      <c r="O37" s="31"/>
      <c r="P37" s="29">
        <f>P16+P31</f>
        <v>523</v>
      </c>
      <c r="Q37" s="30"/>
      <c r="R37" s="31"/>
      <c r="S37" s="29">
        <f>S16+S31</f>
        <v>258</v>
      </c>
      <c r="T37" s="30"/>
      <c r="U37" s="31"/>
      <c r="V37" s="29">
        <f>V16+V31</f>
        <v>0</v>
      </c>
      <c r="W37" s="30"/>
      <c r="X37" s="31"/>
      <c r="Y37" s="12">
        <f>Y16+Y31</f>
        <v>781</v>
      </c>
      <c r="Z37" s="32"/>
      <c r="AA37" s="31"/>
      <c r="AB37" s="34">
        <f>M37+Y37</f>
        <v>3869</v>
      </c>
    </row>
    <row r="38" spans="1:28" s="9" customFormat="1" ht="14.25" customHeight="1">
      <c r="A38" s="10" t="s">
        <v>27</v>
      </c>
      <c r="B38" s="30"/>
      <c r="C38" s="31"/>
      <c r="D38" s="29">
        <f>D17+D32</f>
        <v>4351</v>
      </c>
      <c r="E38" s="30"/>
      <c r="F38" s="31"/>
      <c r="G38" s="14">
        <f>G17+G32</f>
        <v>0</v>
      </c>
      <c r="H38" s="30"/>
      <c r="I38" s="31"/>
      <c r="J38" s="12">
        <f>J17+J32</f>
        <v>0</v>
      </c>
      <c r="K38" s="30"/>
      <c r="L38" s="31"/>
      <c r="M38" s="12">
        <f>M17+M32</f>
        <v>4351</v>
      </c>
      <c r="N38" s="32"/>
      <c r="O38" s="31"/>
      <c r="P38" s="29">
        <f>P17+P32</f>
        <v>418</v>
      </c>
      <c r="Q38" s="30"/>
      <c r="R38" s="31"/>
      <c r="S38" s="29">
        <f>S17+S32</f>
        <v>63</v>
      </c>
      <c r="T38" s="30"/>
      <c r="U38" s="31"/>
      <c r="V38" s="29">
        <f>V17+V32</f>
        <v>0</v>
      </c>
      <c r="W38" s="30"/>
      <c r="X38" s="31"/>
      <c r="Y38" s="12">
        <f>Y17+Y32</f>
        <v>481</v>
      </c>
      <c r="Z38" s="32"/>
      <c r="AA38" s="31"/>
      <c r="AB38" s="34">
        <f>M38+Y38</f>
        <v>4832</v>
      </c>
    </row>
    <row r="39" spans="1:28" s="9" customFormat="1" ht="14.25" customHeight="1">
      <c r="A39" s="10"/>
      <c r="B39" s="13"/>
      <c r="C39" s="12"/>
      <c r="D39" s="12"/>
      <c r="E39" s="13"/>
      <c r="F39" s="12"/>
      <c r="G39" s="14"/>
      <c r="H39" s="12"/>
      <c r="I39" s="12"/>
      <c r="J39" s="12"/>
      <c r="K39" s="13"/>
      <c r="L39" s="12"/>
      <c r="M39" s="12"/>
      <c r="N39" s="11"/>
      <c r="O39" s="12"/>
      <c r="P39" s="12"/>
      <c r="Q39" s="13"/>
      <c r="R39" s="12"/>
      <c r="S39" s="12"/>
      <c r="T39" s="13"/>
      <c r="U39" s="12"/>
      <c r="V39" s="12"/>
      <c r="W39" s="13"/>
      <c r="X39" s="12"/>
      <c r="Y39" s="15"/>
      <c r="Z39" s="11"/>
      <c r="AA39" s="12"/>
      <c r="AB39" s="15"/>
    </row>
    <row r="40" spans="1:28" s="9" customFormat="1" ht="14.25" customHeight="1" thickBot="1">
      <c r="A40" s="39" t="s">
        <v>28</v>
      </c>
      <c r="B40" s="40"/>
      <c r="C40" s="41"/>
      <c r="D40" s="42">
        <f>D19+D34</f>
        <v>29467</v>
      </c>
      <c r="E40" s="40"/>
      <c r="F40" s="41"/>
      <c r="G40" s="43">
        <f>G19+G34</f>
        <v>2504</v>
      </c>
      <c r="H40" s="42"/>
      <c r="I40" s="41"/>
      <c r="J40" s="42">
        <f>J19+J34</f>
        <v>1085</v>
      </c>
      <c r="K40" s="40"/>
      <c r="L40" s="41"/>
      <c r="M40" s="42">
        <f>M19+M34</f>
        <v>33056</v>
      </c>
      <c r="N40" s="44"/>
      <c r="O40" s="41"/>
      <c r="P40" s="42">
        <f>P19+P34</f>
        <v>6171</v>
      </c>
      <c r="Q40" s="40"/>
      <c r="R40" s="41"/>
      <c r="S40" s="42">
        <f>S19+S34</f>
        <v>3229</v>
      </c>
      <c r="T40" s="40"/>
      <c r="U40" s="41"/>
      <c r="V40" s="42">
        <f>V19+V34</f>
        <v>321</v>
      </c>
      <c r="W40" s="40"/>
      <c r="X40" s="41"/>
      <c r="Y40" s="45">
        <f>Y19+Y34</f>
        <v>9721</v>
      </c>
      <c r="Z40" s="44"/>
      <c r="AA40" s="41"/>
      <c r="AB40" s="45">
        <f>AB19+AB34</f>
        <v>42777</v>
      </c>
    </row>
    <row r="41" ht="13.5" customHeight="1" thickTop="1"/>
    <row r="42" ht="13.5" customHeight="1">
      <c r="A42" s="46" t="s">
        <v>31</v>
      </c>
    </row>
    <row r="43" ht="13.5" customHeight="1">
      <c r="A43" s="46" t="s">
        <v>32</v>
      </c>
    </row>
    <row r="44" spans="1:17" ht="13.5" customHeight="1">
      <c r="A44" s="46" t="s">
        <v>36</v>
      </c>
      <c r="B44" s="47"/>
      <c r="C44" s="47"/>
      <c r="D44" s="47"/>
      <c r="E44" s="47"/>
      <c r="F44" s="47"/>
      <c r="G44" s="47"/>
      <c r="H44" s="47"/>
      <c r="I44" s="47"/>
      <c r="J44" s="47"/>
      <c r="K44" s="48"/>
      <c r="L44" s="48"/>
      <c r="M44" s="48"/>
      <c r="N44" s="47"/>
      <c r="O44" s="47"/>
      <c r="P44" s="47"/>
      <c r="Q44" s="47"/>
    </row>
    <row r="45" ht="13.5" customHeight="1">
      <c r="A45" s="49" t="s">
        <v>29</v>
      </c>
    </row>
    <row r="46" ht="13.5" customHeight="1">
      <c r="A46" s="50" t="s">
        <v>33</v>
      </c>
    </row>
    <row r="47" ht="13.5" customHeight="1">
      <c r="A47" s="49" t="s">
        <v>30</v>
      </c>
    </row>
    <row r="48" ht="13.5" customHeight="1">
      <c r="A48" s="49"/>
    </row>
    <row r="49" ht="12" customHeight="1"/>
  </sheetData>
  <sheetProtection/>
  <mergeCells count="16"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D4"/>
    <mergeCell ref="E4:G4"/>
    <mergeCell ref="H4:J4"/>
    <mergeCell ref="K4:M4"/>
    <mergeCell ref="T4:V4"/>
    <mergeCell ref="W4:Y4"/>
    <mergeCell ref="Z4:AB4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Grundy Vanessa</dc:creator>
  <cp:keywords/>
  <dc:description/>
  <cp:lastModifiedBy>Vanessa Grundy</cp:lastModifiedBy>
  <cp:lastPrinted>2012-01-13T11:31:57Z</cp:lastPrinted>
  <dcterms:created xsi:type="dcterms:W3CDTF">2010-12-01T16:28:47Z</dcterms:created>
  <dcterms:modified xsi:type="dcterms:W3CDTF">2012-01-13T11:42:41Z</dcterms:modified>
  <cp:category/>
  <cp:version/>
  <cp:contentType/>
  <cp:contentStatus/>
</cp:coreProperties>
</file>